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CC3D" lockStructure="1"/>
  <bookViews>
    <workbookView xWindow="120" yWindow="120" windowWidth="16275" windowHeight="6480"/>
  </bookViews>
  <sheets>
    <sheet name="Model DTS" sheetId="1" r:id="rId1"/>
  </sheets>
  <definedNames>
    <definedName name="home">'Model DTS'!$B$1</definedName>
    <definedName name="plodiny">#REF!</definedName>
    <definedName name="porovnanie">'Model DTS'!$B$75</definedName>
    <definedName name="striptil">'Model DTS'!$B$72</definedName>
    <definedName name="sumar">'Model DTS'!$B$87</definedName>
    <definedName name="teraz">'Model DTS'!$B$46</definedName>
  </definedNames>
  <calcPr calcId="144525"/>
</workbook>
</file>

<file path=xl/calcChain.xml><?xml version="1.0" encoding="utf-8"?>
<calcChain xmlns="http://schemas.openxmlformats.org/spreadsheetml/2006/main">
  <c r="E29" i="1" l="1"/>
  <c r="E31" i="1" s="1"/>
  <c r="E35" i="1" s="1"/>
  <c r="E33" i="1"/>
  <c r="E23" i="1"/>
  <c r="C59" i="1" l="1"/>
  <c r="C69" i="1" s="1"/>
  <c r="C65" i="1"/>
  <c r="C67" i="1" s="1"/>
  <c r="C71" i="1" s="1"/>
  <c r="C81" i="1" l="1"/>
  <c r="C83" i="1" s="1"/>
  <c r="E65" i="1"/>
  <c r="E67" i="1" s="1"/>
  <c r="E71" i="1" s="1"/>
  <c r="D65" i="1"/>
  <c r="D67" i="1" s="1"/>
  <c r="D71" i="1" s="1"/>
  <c r="E59" i="1"/>
  <c r="E69" i="1" s="1"/>
  <c r="D59" i="1"/>
  <c r="D69" i="1" s="1"/>
  <c r="C41" i="1"/>
  <c r="C43" i="1" s="1"/>
  <c r="D83" i="1" s="1"/>
  <c r="D23" i="1"/>
  <c r="D33" i="1" s="1"/>
  <c r="F23" i="1"/>
  <c r="F33" i="1" s="1"/>
  <c r="C23" i="1"/>
  <c r="C33" i="1" s="1"/>
  <c r="C29" i="1"/>
  <c r="C31" i="1" s="1"/>
  <c r="C35" i="1" s="1"/>
  <c r="D29" i="1"/>
  <c r="D31" i="1" s="1"/>
  <c r="D35" i="1" s="1"/>
  <c r="F29" i="1"/>
  <c r="F31" i="1" s="1"/>
  <c r="F35" i="1" s="1"/>
  <c r="E83" i="1" l="1"/>
  <c r="F83" i="1" s="1"/>
  <c r="D81" i="1"/>
  <c r="E81" i="1" s="1"/>
  <c r="F81" i="1" s="1"/>
  <c r="C45" i="1"/>
  <c r="D85" i="1" s="1"/>
  <c r="C37" i="1"/>
  <c r="C85" i="1"/>
  <c r="C77" i="1"/>
  <c r="E85" i="1" l="1"/>
  <c r="F85" i="1" s="1"/>
  <c r="C39" i="1"/>
  <c r="D79" i="1" s="1"/>
  <c r="D77" i="1"/>
  <c r="E77" i="1" s="1"/>
  <c r="F77" i="1" s="1"/>
  <c r="C79" i="1"/>
  <c r="E79" i="1" l="1"/>
  <c r="F79" i="1" s="1"/>
</calcChain>
</file>

<file path=xl/sharedStrings.xml><?xml version="1.0" encoding="utf-8"?>
<sst xmlns="http://schemas.openxmlformats.org/spreadsheetml/2006/main" count="65" uniqueCount="49">
  <si>
    <t>Dĺžka zmeny</t>
  </si>
  <si>
    <t>Priemerná pracovná rýchlosť</t>
  </si>
  <si>
    <t>Orientačný výpočet pre spoločnosť</t>
  </si>
  <si>
    <t>Súčastná technológia zakladania porastov</t>
  </si>
  <si>
    <t>Počet ha</t>
  </si>
  <si>
    <t>Záber stroja</t>
  </si>
  <si>
    <t>Podmietka</t>
  </si>
  <si>
    <t>Hlboké kyprenie</t>
  </si>
  <si>
    <t>Sejba</t>
  </si>
  <si>
    <t>Náklady na operáciu</t>
  </si>
  <si>
    <t>Potreba pracovných dní</t>
  </si>
  <si>
    <t>Hodinový výkon koef. Uvratí 0,8</t>
  </si>
  <si>
    <t>Denný výkon</t>
  </si>
  <si>
    <t>Typ stroja</t>
  </si>
  <si>
    <t>Disky</t>
  </si>
  <si>
    <t>Sejačka</t>
  </si>
  <si>
    <t>Hĺbka spracovania pôdy</t>
  </si>
  <si>
    <t>Hĺbka sejby</t>
  </si>
  <si>
    <t>Príprava</t>
  </si>
  <si>
    <t>Kyprič/Pluh</t>
  </si>
  <si>
    <t>Kompaktor</t>
  </si>
  <si>
    <t>Celkové náklady na založenie porastu</t>
  </si>
  <si>
    <t>Celkové náklady na Ha</t>
  </si>
  <si>
    <t>Spotreba nafty na ha</t>
  </si>
  <si>
    <t xml:space="preserve">Cena nafty </t>
  </si>
  <si>
    <t>Spotreba nafty v l/ha</t>
  </si>
  <si>
    <t>Náklady na naftu na ha</t>
  </si>
  <si>
    <t>Plat pracovníka a opotrebenie na ha</t>
  </si>
  <si>
    <t xml:space="preserve">Celková spotreba nafty </t>
  </si>
  <si>
    <t>Počet pracovných dní</t>
  </si>
  <si>
    <t>Valcovanie</t>
  </si>
  <si>
    <t>Valce</t>
  </si>
  <si>
    <t>STRAKE</t>
  </si>
  <si>
    <t xml:space="preserve">Využívanie technológie Strip-Till - SUMO DTS </t>
  </si>
  <si>
    <t>Postrek</t>
  </si>
  <si>
    <t>DTS 6</t>
  </si>
  <si>
    <t>Strip-till</t>
  </si>
  <si>
    <t>Porovnanie technológii v číslach</t>
  </si>
  <si>
    <t>Klasická/mini technológia</t>
  </si>
  <si>
    <t>Model ekonomiky technológie Strip-Till</t>
  </si>
  <si>
    <t>2-5 cm</t>
  </si>
  <si>
    <t>20 cm</t>
  </si>
  <si>
    <t>Pre založenie porastov</t>
  </si>
  <si>
    <t>Úspora nákladov a času za rok</t>
  </si>
  <si>
    <t>Políčka orámované červenou farbou je potrebné vyplniť.</t>
  </si>
  <si>
    <t>Plat pracovníka a opotrebenie na ha + chemia</t>
  </si>
  <si>
    <t xml:space="preserve">Úspory </t>
  </si>
  <si>
    <t>Priemerná pracovná rýchlosť vr. plnenia 10 min</t>
  </si>
  <si>
    <t>Postrekovač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</si>
</sst>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164" formatCode="#,##0&quot; l&quot;"/>
    <numFmt numFmtId="165" formatCode="#,##0&quot; m&quot;"/>
    <numFmt numFmtId="166" formatCode="#,##0&quot; km/h&quot;"/>
    <numFmt numFmtId="167" formatCode="#,##0&quot; l/ha&quot;"/>
    <numFmt numFmtId="168" formatCode="#,##0&quot; ha&quot;"/>
    <numFmt numFmtId="169" formatCode="#,##0&quot; h&quot;"/>
    <numFmt numFmtId="170" formatCode="#,##0&quot; min&quot;"/>
    <numFmt numFmtId="171" formatCode="#,##0.0&quot; dní&quot;"/>
    <numFmt numFmtId="172" formatCode="#,##0&quot; €/l&quot;"/>
    <numFmt numFmtId="173" formatCode="#,##0&quot; €/ha&quot;"/>
    <numFmt numFmtId="174" formatCode="#,##0.00&quot; l/ha&quot;"/>
    <numFmt numFmtId="175" formatCode="#,##0.00&quot; €/ha&quot;"/>
    <numFmt numFmtId="176" formatCode="#,##0.0&quot; ha/h&quot;"/>
    <numFmt numFmtId="177" formatCode="#,##0.0&quot; €/ha&quot;"/>
    <numFmt numFmtId="178" formatCode="#,##0.0&quot; l/ha&quot;"/>
    <numFmt numFmtId="179" formatCode="#,##0.0&quot; €/l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9"/>
      <color rgb="FF9C6500"/>
      <name val="Trebuchet MS"/>
      <family val="2"/>
      <charset val="238"/>
    </font>
    <font>
      <sz val="9"/>
      <color rgb="FF9C6500"/>
      <name val="Trebuchet MS"/>
      <family val="2"/>
      <charset val="238"/>
    </font>
    <font>
      <sz val="9"/>
      <color theme="1"/>
      <name val="Trebuchet MS"/>
      <family val="2"/>
      <charset val="238"/>
    </font>
    <font>
      <sz val="9"/>
      <color rgb="FFFF0000"/>
      <name val="Trebuchet MS"/>
      <family val="2"/>
      <charset val="238"/>
    </font>
    <font>
      <b/>
      <sz val="9"/>
      <color rgb="FF006100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9"/>
      <name val="Trebuchet MS"/>
      <family val="2"/>
      <charset val="238"/>
    </font>
    <font>
      <b/>
      <sz val="9"/>
      <color rgb="FFFA7D00"/>
      <name val="Trebuchet MS"/>
      <family val="2"/>
      <charset val="238"/>
    </font>
    <font>
      <sz val="9"/>
      <color rgb="FF9C0006"/>
      <name val="Trebuchet MS"/>
      <family val="2"/>
      <charset val="238"/>
    </font>
    <font>
      <b/>
      <sz val="9"/>
      <color theme="6" tint="-0.499984740745262"/>
      <name val="Trebuchet MS"/>
      <family val="2"/>
      <charset val="238"/>
    </font>
    <font>
      <b/>
      <sz val="9"/>
      <color rgb="FFFF0000"/>
      <name val="Trebuchet MS"/>
      <family val="2"/>
      <charset val="238"/>
    </font>
    <font>
      <b/>
      <sz val="9"/>
      <color rgb="FF00B050"/>
      <name val="Trebuchet MS"/>
      <family val="2"/>
      <charset val="238"/>
    </font>
    <font>
      <sz val="9"/>
      <color rgb="FF00B050"/>
      <name val="Trebuchet M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6" fillId="4" borderId="0" xfId="4" applyFont="1"/>
    <xf numFmtId="0" fontId="7" fillId="4" borderId="0" xfId="4" applyFont="1"/>
    <xf numFmtId="0" fontId="8" fillId="0" borderId="0" xfId="0" applyFont="1"/>
    <xf numFmtId="0" fontId="9" fillId="0" borderId="0" xfId="0" applyFont="1"/>
    <xf numFmtId="0" fontId="10" fillId="2" borderId="3" xfId="2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179" fontId="11" fillId="0" borderId="2" xfId="0" applyNumberFormat="1" applyFont="1" applyBorder="1" applyAlignment="1" applyProtection="1">
      <alignment horizontal="center"/>
      <protection locked="0"/>
    </xf>
    <xf numFmtId="168" fontId="11" fillId="0" borderId="2" xfId="0" applyNumberFormat="1" applyFont="1" applyBorder="1" applyAlignment="1" applyProtection="1">
      <alignment horizontal="center"/>
      <protection locked="0"/>
    </xf>
    <xf numFmtId="172" fontId="11" fillId="0" borderId="0" xfId="0" applyNumberFormat="1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2" fillId="6" borderId="0" xfId="0" applyFont="1" applyFill="1" applyAlignment="1">
      <alignment horizontal="center"/>
    </xf>
    <xf numFmtId="165" fontId="11" fillId="0" borderId="2" xfId="0" applyNumberFormat="1" applyFont="1" applyBorder="1" applyProtection="1">
      <protection locked="0"/>
    </xf>
    <xf numFmtId="165" fontId="11" fillId="0" borderId="0" xfId="0" applyNumberFormat="1" applyFont="1"/>
    <xf numFmtId="166" fontId="11" fillId="0" borderId="2" xfId="0" applyNumberFormat="1" applyFont="1" applyBorder="1" applyProtection="1">
      <protection locked="0"/>
    </xf>
    <xf numFmtId="166" fontId="11" fillId="0" borderId="0" xfId="0" applyNumberFormat="1" applyFont="1"/>
    <xf numFmtId="167" fontId="11" fillId="0" borderId="2" xfId="0" applyNumberFormat="1" applyFont="1" applyBorder="1" applyProtection="1">
      <protection locked="0"/>
    </xf>
    <xf numFmtId="44" fontId="8" fillId="0" borderId="0" xfId="0" applyNumberFormat="1" applyFont="1"/>
    <xf numFmtId="175" fontId="13" fillId="5" borderId="1" xfId="5" applyNumberFormat="1" applyFont="1"/>
    <xf numFmtId="177" fontId="11" fillId="0" borderId="2" xfId="1" applyNumberFormat="1" applyFont="1" applyBorder="1" applyProtection="1">
      <protection locked="0"/>
    </xf>
    <xf numFmtId="167" fontId="11" fillId="0" borderId="0" xfId="0" applyNumberFormat="1" applyFont="1"/>
    <xf numFmtId="169" fontId="11" fillId="0" borderId="2" xfId="0" applyNumberFormat="1" applyFont="1" applyBorder="1" applyProtection="1">
      <protection locked="0"/>
    </xf>
    <xf numFmtId="170" fontId="11" fillId="0" borderId="0" xfId="0" applyNumberFormat="1" applyFont="1"/>
    <xf numFmtId="0" fontId="12" fillId="0" borderId="0" xfId="0" applyFont="1"/>
    <xf numFmtId="176" fontId="13" fillId="5" borderId="1" xfId="5" applyNumberFormat="1" applyFont="1" applyProtection="1"/>
    <xf numFmtId="173" fontId="11" fillId="0" borderId="0" xfId="1" applyNumberFormat="1" applyFont="1" applyBorder="1" applyProtection="1"/>
    <xf numFmtId="0" fontId="8" fillId="0" borderId="0" xfId="0" applyFont="1" applyProtection="1"/>
    <xf numFmtId="168" fontId="13" fillId="5" borderId="1" xfId="5" applyNumberFormat="1" applyFont="1" applyProtection="1"/>
    <xf numFmtId="44" fontId="13" fillId="5" borderId="1" xfId="5" applyNumberFormat="1" applyFont="1" applyProtection="1"/>
    <xf numFmtId="171" fontId="13" fillId="5" borderId="1" xfId="5" applyNumberFormat="1" applyFont="1" applyProtection="1"/>
    <xf numFmtId="44" fontId="14" fillId="3" borderId="9" xfId="3" applyNumberFormat="1" applyFont="1" applyBorder="1" applyProtection="1"/>
    <xf numFmtId="173" fontId="15" fillId="0" borderId="9" xfId="1" applyNumberFormat="1" applyFont="1" applyBorder="1" applyProtection="1"/>
    <xf numFmtId="173" fontId="14" fillId="3" borderId="9" xfId="3" applyNumberFormat="1" applyFont="1" applyBorder="1" applyProtection="1"/>
    <xf numFmtId="164" fontId="14" fillId="3" borderId="9" xfId="3" applyNumberFormat="1" applyFont="1" applyBorder="1" applyProtection="1"/>
    <xf numFmtId="174" fontId="14" fillId="3" borderId="9" xfId="3" applyNumberFormat="1" applyFont="1" applyBorder="1" applyProtection="1"/>
    <xf numFmtId="174" fontId="15" fillId="0" borderId="9" xfId="1" applyNumberFormat="1" applyFont="1" applyBorder="1" applyProtection="1"/>
    <xf numFmtId="171" fontId="14" fillId="3" borderId="9" xfId="3" applyNumberFormat="1" applyFont="1" applyBorder="1" applyProtection="1"/>
    <xf numFmtId="174" fontId="11" fillId="0" borderId="0" xfId="1" applyNumberFormat="1" applyFont="1" applyBorder="1" applyProtection="1">
      <protection locked="0"/>
    </xf>
    <xf numFmtId="0" fontId="10" fillId="2" borderId="2" xfId="2" applyFont="1" applyBorder="1"/>
    <xf numFmtId="0" fontId="10" fillId="2" borderId="8" xfId="2" applyFont="1" applyBorder="1"/>
    <xf numFmtId="0" fontId="16" fillId="0" borderId="0" xfId="0" applyFont="1"/>
    <xf numFmtId="178" fontId="11" fillId="0" borderId="2" xfId="0" applyNumberFormat="1" applyFont="1" applyBorder="1" applyProtection="1">
      <protection locked="0"/>
    </xf>
    <xf numFmtId="0" fontId="11" fillId="0" borderId="7" xfId="0" applyFont="1" applyBorder="1" applyProtection="1"/>
    <xf numFmtId="0" fontId="16" fillId="0" borderId="7" xfId="0" applyFont="1" applyBorder="1" applyAlignment="1" applyProtection="1">
      <alignment horizontal="center" vertical="center" wrapText="1"/>
    </xf>
    <xf numFmtId="173" fontId="17" fillId="0" borderId="7" xfId="1" applyNumberFormat="1" applyFont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9" fontId="17" fillId="0" borderId="7" xfId="6" applyFont="1" applyBorder="1" applyAlignment="1" applyProtection="1">
      <alignment horizontal="center" vertical="center" wrapText="1"/>
    </xf>
    <xf numFmtId="173" fontId="17" fillId="0" borderId="7" xfId="1" applyNumberFormat="1" applyFont="1" applyBorder="1" applyAlignment="1" applyProtection="1">
      <alignment horizontal="center"/>
    </xf>
    <xf numFmtId="44" fontId="9" fillId="0" borderId="7" xfId="0" applyNumberFormat="1" applyFont="1" applyBorder="1" applyAlignment="1" applyProtection="1">
      <alignment horizontal="center"/>
    </xf>
    <xf numFmtId="44" fontId="18" fillId="0" borderId="7" xfId="0" applyNumberFormat="1" applyFont="1" applyBorder="1" applyAlignment="1" applyProtection="1">
      <alignment horizontal="center"/>
    </xf>
    <xf numFmtId="173" fontId="16" fillId="0" borderId="7" xfId="1" applyNumberFormat="1" applyFont="1" applyBorder="1" applyAlignment="1" applyProtection="1">
      <alignment horizontal="center"/>
    </xf>
    <xf numFmtId="164" fontId="17" fillId="0" borderId="7" xfId="1" applyNumberFormat="1" applyFont="1" applyBorder="1" applyAlignment="1" applyProtection="1">
      <alignment horizontal="center"/>
    </xf>
    <xf numFmtId="164" fontId="16" fillId="0" borderId="7" xfId="1" applyNumberFormat="1" applyFont="1" applyBorder="1" applyAlignment="1" applyProtection="1">
      <alignment horizontal="center"/>
    </xf>
    <xf numFmtId="174" fontId="17" fillId="0" borderId="7" xfId="1" applyNumberFormat="1" applyFont="1" applyBorder="1" applyAlignment="1" applyProtection="1">
      <alignment horizontal="center"/>
    </xf>
    <xf numFmtId="174" fontId="16" fillId="0" borderId="7" xfId="1" applyNumberFormat="1" applyFont="1" applyBorder="1" applyAlignment="1" applyProtection="1">
      <alignment horizontal="center"/>
    </xf>
    <xf numFmtId="171" fontId="17" fillId="0" borderId="7" xfId="1" applyNumberFormat="1" applyFont="1" applyBorder="1" applyAlignment="1" applyProtection="1">
      <alignment horizontal="center"/>
    </xf>
    <xf numFmtId="171" fontId="16" fillId="0" borderId="7" xfId="1" applyNumberFormat="1" applyFont="1" applyBorder="1" applyAlignment="1" applyProtection="1">
      <alignment horizontal="center"/>
    </xf>
    <xf numFmtId="44" fontId="17" fillId="0" borderId="7" xfId="1" applyFont="1" applyBorder="1" applyAlignment="1" applyProtection="1">
      <alignment horizontal="center" vertical="center"/>
    </xf>
    <xf numFmtId="44" fontId="16" fillId="0" borderId="7" xfId="1" applyFont="1" applyBorder="1" applyAlignment="1" applyProtection="1">
      <alignment horizontal="center" vertical="center"/>
    </xf>
    <xf numFmtId="44" fontId="17" fillId="0" borderId="7" xfId="1" applyNumberFormat="1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</cellXfs>
  <cellStyles count="7">
    <cellStyle name="Dobrá" xfId="2" builtinId="26"/>
    <cellStyle name="Mena" xfId="1" builtinId="4"/>
    <cellStyle name="Neutrálna" xfId="4" builtinId="28"/>
    <cellStyle name="Normálna" xfId="0" builtinId="0"/>
    <cellStyle name="Percentá" xfId="6" builtinId="5"/>
    <cellStyle name="Výpočet" xfId="5" builtinId="22"/>
    <cellStyle name="Zlá" xfId="3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striptil"/><Relationship Id="rId7" Type="http://schemas.openxmlformats.org/officeDocument/2006/relationships/image" Target="../media/image2.jpeg"/><Relationship Id="rId2" Type="http://schemas.openxmlformats.org/officeDocument/2006/relationships/hyperlink" Target="#teraz"/><Relationship Id="rId1" Type="http://schemas.openxmlformats.org/officeDocument/2006/relationships/hyperlink" Target="#sumar"/><Relationship Id="rId6" Type="http://schemas.openxmlformats.org/officeDocument/2006/relationships/hyperlink" Target="../Firemn&#225;%20prezent&#225;cia%20Land%20Technologies.pptx" TargetMode="External"/><Relationship Id="rId5" Type="http://schemas.openxmlformats.org/officeDocument/2006/relationships/image" Target="../media/image1.jpeg"/><Relationship Id="rId4" Type="http://schemas.openxmlformats.org/officeDocument/2006/relationships/hyperlink" Target="#ho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5</xdr:row>
      <xdr:rowOff>28575</xdr:rowOff>
    </xdr:from>
    <xdr:to>
      <xdr:col>6</xdr:col>
      <xdr:colOff>762000</xdr:colOff>
      <xdr:row>6</xdr:row>
      <xdr:rowOff>57150</xdr:rowOff>
    </xdr:to>
    <xdr:sp macro="" textlink="" fLocksText="0">
      <xdr:nvSpPr>
        <xdr:cNvPr id="3" name="Obdĺžnik 2">
          <a:hlinkClick xmlns:r="http://schemas.openxmlformats.org/officeDocument/2006/relationships" r:id="rId1"/>
        </xdr:cNvPr>
        <xdr:cNvSpPr/>
      </xdr:nvSpPr>
      <xdr:spPr>
        <a:xfrm>
          <a:off x="6543675" y="895350"/>
          <a:ext cx="1552575" cy="266700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/>
            <a:t>Aké sú úspory?</a:t>
          </a:r>
        </a:p>
        <a:p>
          <a:pPr algn="l"/>
          <a:endParaRPr lang="sk-SK" sz="1100"/>
        </a:p>
      </xdr:txBody>
    </xdr:sp>
    <xdr:clientData fLocksWithSheet="0" fPrintsWithSheet="0"/>
  </xdr:twoCellAnchor>
  <xdr:twoCellAnchor>
    <xdr:from>
      <xdr:col>3</xdr:col>
      <xdr:colOff>666750</xdr:colOff>
      <xdr:row>5</xdr:row>
      <xdr:rowOff>9525</xdr:rowOff>
    </xdr:from>
    <xdr:to>
      <xdr:col>4</xdr:col>
      <xdr:colOff>1133475</xdr:colOff>
      <xdr:row>6</xdr:row>
      <xdr:rowOff>38100</xdr:rowOff>
    </xdr:to>
    <xdr:sp macro="" textlink="">
      <xdr:nvSpPr>
        <xdr:cNvPr id="4" name="Obdĺžnik 3">
          <a:hlinkClick xmlns:r="http://schemas.openxmlformats.org/officeDocument/2006/relationships" r:id="rId2"/>
        </xdr:cNvPr>
        <xdr:cNvSpPr/>
      </xdr:nvSpPr>
      <xdr:spPr>
        <a:xfrm>
          <a:off x="4619625" y="876300"/>
          <a:ext cx="1552575" cy="266700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/>
            <a:t>Súčasný</a:t>
          </a:r>
          <a:r>
            <a:rPr lang="sk-SK" sz="1100" baseline="0"/>
            <a:t> stav</a:t>
          </a:r>
          <a:endParaRPr lang="sk-SK" sz="1100"/>
        </a:p>
        <a:p>
          <a:pPr algn="l"/>
          <a:endParaRPr lang="sk-SK" sz="1100"/>
        </a:p>
      </xdr:txBody>
    </xdr:sp>
    <xdr:clientData/>
  </xdr:twoCellAnchor>
  <xdr:twoCellAnchor>
    <xdr:from>
      <xdr:col>3</xdr:col>
      <xdr:colOff>676275</xdr:colOff>
      <xdr:row>6</xdr:row>
      <xdr:rowOff>161925</xdr:rowOff>
    </xdr:from>
    <xdr:to>
      <xdr:col>4</xdr:col>
      <xdr:colOff>1143000</xdr:colOff>
      <xdr:row>8</xdr:row>
      <xdr:rowOff>38100</xdr:rowOff>
    </xdr:to>
    <xdr:sp macro="" textlink="">
      <xdr:nvSpPr>
        <xdr:cNvPr id="5" name="Obdĺžnik 4">
          <a:hlinkClick xmlns:r="http://schemas.openxmlformats.org/officeDocument/2006/relationships" r:id="rId3"/>
        </xdr:cNvPr>
        <xdr:cNvSpPr/>
      </xdr:nvSpPr>
      <xdr:spPr>
        <a:xfrm>
          <a:off x="4629150" y="1266825"/>
          <a:ext cx="1552575" cy="266700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100"/>
            <a:t>Strip-till</a:t>
          </a:r>
        </a:p>
      </xdr:txBody>
    </xdr:sp>
    <xdr:clientData/>
  </xdr:twoCellAnchor>
  <xdr:twoCellAnchor>
    <xdr:from>
      <xdr:col>5</xdr:col>
      <xdr:colOff>114300</xdr:colOff>
      <xdr:row>37</xdr:row>
      <xdr:rowOff>38100</xdr:rowOff>
    </xdr:from>
    <xdr:to>
      <xdr:col>7</xdr:col>
      <xdr:colOff>28575</xdr:colOff>
      <xdr:row>39</xdr:row>
      <xdr:rowOff>47625</xdr:rowOff>
    </xdr:to>
    <xdr:sp macro="" textlink="">
      <xdr:nvSpPr>
        <xdr:cNvPr id="6" name="Obdĺžnik 5">
          <a:hlinkClick xmlns:r="http://schemas.openxmlformats.org/officeDocument/2006/relationships" r:id="rId4"/>
        </xdr:cNvPr>
        <xdr:cNvSpPr/>
      </xdr:nvSpPr>
      <xdr:spPr>
        <a:xfrm>
          <a:off x="6629400" y="5334000"/>
          <a:ext cx="1552575" cy="266700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k-SK" sz="1100"/>
            <a:t>Späť</a:t>
          </a:r>
        </a:p>
        <a:p>
          <a:pPr algn="ctr"/>
          <a:endParaRPr lang="sk-SK" sz="1100"/>
        </a:p>
      </xdr:txBody>
    </xdr:sp>
    <xdr:clientData/>
  </xdr:twoCellAnchor>
  <xdr:twoCellAnchor>
    <xdr:from>
      <xdr:col>5</xdr:col>
      <xdr:colOff>76200</xdr:colOff>
      <xdr:row>48</xdr:row>
      <xdr:rowOff>0</xdr:rowOff>
    </xdr:from>
    <xdr:to>
      <xdr:col>6</xdr:col>
      <xdr:colOff>809625</xdr:colOff>
      <xdr:row>50</xdr:row>
      <xdr:rowOff>28575</xdr:rowOff>
    </xdr:to>
    <xdr:sp macro="" textlink="">
      <xdr:nvSpPr>
        <xdr:cNvPr id="7" name="Obdĺžnik 6">
          <a:hlinkClick xmlns:r="http://schemas.openxmlformats.org/officeDocument/2006/relationships" r:id="rId4"/>
        </xdr:cNvPr>
        <xdr:cNvSpPr/>
      </xdr:nvSpPr>
      <xdr:spPr>
        <a:xfrm>
          <a:off x="6591300" y="6991350"/>
          <a:ext cx="1552575" cy="285750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k-SK" sz="1100"/>
            <a:t>Späť</a:t>
          </a:r>
        </a:p>
        <a:p>
          <a:pPr algn="ctr"/>
          <a:endParaRPr lang="sk-SK" sz="1100"/>
        </a:p>
      </xdr:txBody>
    </xdr:sp>
    <xdr:clientData/>
  </xdr:twoCellAnchor>
  <xdr:twoCellAnchor>
    <xdr:from>
      <xdr:col>4</xdr:col>
      <xdr:colOff>1466850</xdr:colOff>
      <xdr:row>72</xdr:row>
      <xdr:rowOff>57150</xdr:rowOff>
    </xdr:from>
    <xdr:to>
      <xdr:col>6</xdr:col>
      <xdr:colOff>723900</xdr:colOff>
      <xdr:row>74</xdr:row>
      <xdr:rowOff>9525</xdr:rowOff>
    </xdr:to>
    <xdr:sp macro="" textlink="">
      <xdr:nvSpPr>
        <xdr:cNvPr id="8" name="Obdĺžnik 7">
          <a:hlinkClick xmlns:r="http://schemas.openxmlformats.org/officeDocument/2006/relationships" r:id="rId4"/>
        </xdr:cNvPr>
        <xdr:cNvSpPr/>
      </xdr:nvSpPr>
      <xdr:spPr>
        <a:xfrm>
          <a:off x="6505575" y="11249025"/>
          <a:ext cx="1552575" cy="266700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k-SK" sz="1100"/>
            <a:t>Späť</a:t>
          </a:r>
        </a:p>
        <a:p>
          <a:pPr algn="ctr"/>
          <a:endParaRPr lang="sk-SK" sz="1100"/>
        </a:p>
      </xdr:txBody>
    </xdr:sp>
    <xdr:clientData/>
  </xdr:twoCellAnchor>
  <xdr:twoCellAnchor editAs="oneCell">
    <xdr:from>
      <xdr:col>5</xdr:col>
      <xdr:colOff>9526</xdr:colOff>
      <xdr:row>59</xdr:row>
      <xdr:rowOff>9525</xdr:rowOff>
    </xdr:from>
    <xdr:to>
      <xdr:col>6</xdr:col>
      <xdr:colOff>790575</xdr:colOff>
      <xdr:row>70</xdr:row>
      <xdr:rowOff>180974</xdr:rowOff>
    </xdr:to>
    <xdr:pic>
      <xdr:nvPicPr>
        <xdr:cNvPr id="9" name="Obrázok 8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66" t="614" r="9159"/>
        <a:stretch/>
      </xdr:blipFill>
      <xdr:spPr>
        <a:xfrm>
          <a:off x="6324601" y="8772525"/>
          <a:ext cx="1647824" cy="1543049"/>
        </a:xfrm>
        <a:prstGeom prst="rect">
          <a:avLst/>
        </a:prstGeom>
      </xdr:spPr>
    </xdr:pic>
    <xdr:clientData/>
  </xdr:twoCellAnchor>
  <xdr:twoCellAnchor editAs="oneCell">
    <xdr:from>
      <xdr:col>5</xdr:col>
      <xdr:colOff>280858</xdr:colOff>
      <xdr:row>0</xdr:row>
      <xdr:rowOff>85725</xdr:rowOff>
    </xdr:from>
    <xdr:to>
      <xdr:col>6</xdr:col>
      <xdr:colOff>635520</xdr:colOff>
      <xdr:row>3</xdr:row>
      <xdr:rowOff>28575</xdr:rowOff>
    </xdr:to>
    <xdr:pic>
      <xdr:nvPicPr>
        <xdr:cNvPr id="10" name="Obrázok 9">
          <a:hlinkClick xmlns:r="http://schemas.openxmlformats.org/officeDocument/2006/relationships" r:id="rId6" action="ppaction://hlinkpres?slideindex=1&amp;slidetitle=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5933" y="85725"/>
          <a:ext cx="1221437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7"/>
  <sheetViews>
    <sheetView tabSelected="1" zoomScaleNormal="100" workbookViewId="0">
      <selection activeCell="D11" sqref="D11"/>
    </sheetView>
  </sheetViews>
  <sheetFormatPr defaultRowHeight="15" x14ac:dyDescent="0.35"/>
  <cols>
    <col min="1" max="1" width="2.140625" style="3" customWidth="1"/>
    <col min="2" max="2" width="39.28515625" style="3" customWidth="1"/>
    <col min="3" max="3" width="17.85546875" style="3" customWidth="1"/>
    <col min="4" max="4" width="16.28515625" style="3" customWidth="1"/>
    <col min="5" max="5" width="19.140625" style="3" customWidth="1"/>
    <col min="6" max="6" width="13" style="3" customWidth="1"/>
    <col min="7" max="7" width="15.5703125" style="3" customWidth="1"/>
    <col min="8" max="8" width="15.140625" style="3" customWidth="1"/>
    <col min="9" max="9" width="11.140625" style="3" customWidth="1"/>
    <col min="10" max="16384" width="9.140625" style="3"/>
  </cols>
  <sheetData>
    <row r="1" spans="2:7" x14ac:dyDescent="0.35">
      <c r="B1" s="1" t="s">
        <v>39</v>
      </c>
      <c r="C1" s="2"/>
    </row>
    <row r="2" spans="2:7" ht="15.75" thickBot="1" x14ac:dyDescent="0.4">
      <c r="B2" s="4" t="s">
        <v>44</v>
      </c>
    </row>
    <row r="3" spans="2:7" ht="16.5" thickTop="1" thickBot="1" x14ac:dyDescent="0.4">
      <c r="B3" s="5" t="s">
        <v>2</v>
      </c>
      <c r="C3" s="61"/>
      <c r="D3" s="62"/>
      <c r="E3" s="63"/>
    </row>
    <row r="4" spans="2:7" ht="18" customHeight="1" thickTop="1" thickBot="1" x14ac:dyDescent="0.4">
      <c r="B4" s="5" t="s">
        <v>42</v>
      </c>
      <c r="C4" s="64"/>
      <c r="D4" s="65"/>
      <c r="E4" s="66"/>
    </row>
    <row r="5" spans="2:7" ht="8.25" customHeight="1" thickTop="1" x14ac:dyDescent="0.35"/>
    <row r="6" spans="2:7" x14ac:dyDescent="0.35">
      <c r="B6" s="6" t="s">
        <v>3</v>
      </c>
    </row>
    <row r="7" spans="2:7" x14ac:dyDescent="0.35">
      <c r="B7" s="6" t="s">
        <v>16</v>
      </c>
      <c r="C7" s="7" t="s">
        <v>41</v>
      </c>
    </row>
    <row r="8" spans="2:7" ht="15.75" thickBot="1" x14ac:dyDescent="0.4">
      <c r="B8" s="6" t="s">
        <v>17</v>
      </c>
      <c r="C8" s="7" t="s">
        <v>40</v>
      </c>
    </row>
    <row r="9" spans="2:7" ht="15.75" thickBot="1" x14ac:dyDescent="0.4">
      <c r="B9" s="6" t="s">
        <v>24</v>
      </c>
      <c r="C9" s="8">
        <v>0.8</v>
      </c>
    </row>
    <row r="10" spans="2:7" ht="15.75" thickBot="1" x14ac:dyDescent="0.4">
      <c r="B10" s="6" t="s">
        <v>4</v>
      </c>
      <c r="C10" s="9">
        <v>500</v>
      </c>
    </row>
    <row r="11" spans="2:7" x14ac:dyDescent="0.35">
      <c r="B11" s="6"/>
      <c r="C11" s="10"/>
    </row>
    <row r="12" spans="2:7" x14ac:dyDescent="0.35">
      <c r="C12" s="11" t="s">
        <v>6</v>
      </c>
      <c r="D12" s="11" t="s">
        <v>7</v>
      </c>
      <c r="E12" s="11" t="s">
        <v>18</v>
      </c>
      <c r="F12" s="11" t="s">
        <v>8</v>
      </c>
      <c r="G12" s="11" t="s">
        <v>30</v>
      </c>
    </row>
    <row r="13" spans="2:7" ht="4.5" customHeight="1" x14ac:dyDescent="0.35"/>
    <row r="14" spans="2:7" ht="4.5" customHeight="1" x14ac:dyDescent="0.35"/>
    <row r="15" spans="2:7" ht="15" customHeight="1" x14ac:dyDescent="0.35">
      <c r="B15" s="6" t="s">
        <v>13</v>
      </c>
      <c r="C15" s="12" t="s">
        <v>14</v>
      </c>
      <c r="D15" s="12" t="s">
        <v>19</v>
      </c>
      <c r="E15" s="12" t="s">
        <v>20</v>
      </c>
      <c r="F15" s="12" t="s">
        <v>15</v>
      </c>
      <c r="G15" s="12" t="s">
        <v>31</v>
      </c>
    </row>
    <row r="16" spans="2:7" ht="4.5" customHeight="1" thickBot="1" x14ac:dyDescent="0.4"/>
    <row r="17" spans="2:8" ht="15.75" thickBot="1" x14ac:dyDescent="0.4">
      <c r="B17" s="6" t="s">
        <v>5</v>
      </c>
      <c r="C17" s="13">
        <v>6</v>
      </c>
      <c r="D17" s="13">
        <v>4</v>
      </c>
      <c r="E17" s="13">
        <v>6</v>
      </c>
      <c r="F17" s="13">
        <v>6</v>
      </c>
      <c r="G17" s="13"/>
    </row>
    <row r="18" spans="2:8" ht="4.5" customHeight="1" thickBot="1" x14ac:dyDescent="0.4">
      <c r="B18" s="6"/>
      <c r="C18" s="14"/>
    </row>
    <row r="19" spans="2:8" ht="15.75" thickBot="1" x14ac:dyDescent="0.4">
      <c r="B19" s="6" t="s">
        <v>1</v>
      </c>
      <c r="C19" s="15">
        <v>12</v>
      </c>
      <c r="D19" s="15">
        <v>10</v>
      </c>
      <c r="E19" s="15">
        <v>12</v>
      </c>
      <c r="F19" s="15">
        <v>12</v>
      </c>
      <c r="G19" s="15"/>
    </row>
    <row r="20" spans="2:8" ht="4.5" customHeight="1" thickBot="1" x14ac:dyDescent="0.4">
      <c r="B20" s="6"/>
      <c r="C20" s="16"/>
    </row>
    <row r="21" spans="2:8" ht="15" customHeight="1" thickBot="1" x14ac:dyDescent="0.4">
      <c r="B21" s="6" t="s">
        <v>25</v>
      </c>
      <c r="C21" s="17">
        <v>7</v>
      </c>
      <c r="D21" s="17">
        <v>20</v>
      </c>
      <c r="E21" s="17">
        <v>12</v>
      </c>
      <c r="F21" s="17">
        <v>12</v>
      </c>
      <c r="G21" s="17"/>
      <c r="H21" s="18"/>
    </row>
    <row r="22" spans="2:8" ht="4.5" customHeight="1" x14ac:dyDescent="0.35">
      <c r="B22" s="6"/>
      <c r="C22" s="16"/>
    </row>
    <row r="23" spans="2:8" ht="15" customHeight="1" x14ac:dyDescent="0.35">
      <c r="B23" s="6" t="s">
        <v>26</v>
      </c>
      <c r="C23" s="19">
        <f>C21*$C$9</f>
        <v>5.6000000000000005</v>
      </c>
      <c r="D23" s="19">
        <f t="shared" ref="D23:F23" si="0">D21*$C$9</f>
        <v>16</v>
      </c>
      <c r="E23" s="19">
        <f t="shared" si="0"/>
        <v>9.6000000000000014</v>
      </c>
      <c r="F23" s="19">
        <f t="shared" si="0"/>
        <v>9.6000000000000014</v>
      </c>
      <c r="G23" s="19"/>
    </row>
    <row r="24" spans="2:8" ht="4.5" customHeight="1" thickBot="1" x14ac:dyDescent="0.4">
      <c r="B24" s="6"/>
      <c r="C24" s="16"/>
    </row>
    <row r="25" spans="2:8" ht="15.75" thickBot="1" x14ac:dyDescent="0.4">
      <c r="B25" s="6" t="s">
        <v>27</v>
      </c>
      <c r="C25" s="20">
        <v>12</v>
      </c>
      <c r="D25" s="20">
        <v>15</v>
      </c>
      <c r="E25" s="20">
        <v>15</v>
      </c>
      <c r="F25" s="20">
        <v>15</v>
      </c>
      <c r="G25" s="20"/>
    </row>
    <row r="26" spans="2:8" ht="4.5" customHeight="1" thickBot="1" x14ac:dyDescent="0.4">
      <c r="B26" s="6"/>
      <c r="C26" s="21"/>
    </row>
    <row r="27" spans="2:8" ht="15.75" thickBot="1" x14ac:dyDescent="0.4">
      <c r="B27" s="6" t="s">
        <v>0</v>
      </c>
      <c r="C27" s="22">
        <v>10</v>
      </c>
      <c r="D27" s="22">
        <v>10</v>
      </c>
      <c r="E27" s="22">
        <v>10</v>
      </c>
      <c r="F27" s="22">
        <v>10</v>
      </c>
      <c r="G27" s="22"/>
    </row>
    <row r="28" spans="2:8" ht="5.25" customHeight="1" x14ac:dyDescent="0.35">
      <c r="B28" s="6"/>
      <c r="C28" s="23"/>
    </row>
    <row r="29" spans="2:8" x14ac:dyDescent="0.35">
      <c r="B29" s="24" t="s">
        <v>11</v>
      </c>
      <c r="C29" s="25">
        <f>C17*C19*0.8/10</f>
        <v>5.76</v>
      </c>
      <c r="D29" s="25">
        <f t="shared" ref="D29:F29" si="1">D17*D19*0.8/10</f>
        <v>3.2</v>
      </c>
      <c r="E29" s="25">
        <f t="shared" ref="E29" si="2">E17*E19*0.8/10</f>
        <v>5.76</v>
      </c>
      <c r="F29" s="25">
        <f t="shared" si="1"/>
        <v>5.76</v>
      </c>
      <c r="G29" s="25"/>
    </row>
    <row r="30" spans="2:8" ht="5.25" customHeight="1" x14ac:dyDescent="0.35">
      <c r="B30" s="6"/>
      <c r="C30" s="26"/>
      <c r="D30" s="27"/>
      <c r="E30" s="27"/>
      <c r="F30" s="27"/>
      <c r="G30" s="27"/>
    </row>
    <row r="31" spans="2:8" x14ac:dyDescent="0.35">
      <c r="B31" s="24" t="s">
        <v>12</v>
      </c>
      <c r="C31" s="28">
        <f>C27*C29</f>
        <v>57.599999999999994</v>
      </c>
      <c r="D31" s="28">
        <f t="shared" ref="D31:F31" si="3">D27*D29</f>
        <v>32</v>
      </c>
      <c r="E31" s="28">
        <f t="shared" ref="E31" si="4">E27*E29</f>
        <v>57.599999999999994</v>
      </c>
      <c r="F31" s="28">
        <f t="shared" si="3"/>
        <v>57.599999999999994</v>
      </c>
      <c r="G31" s="28"/>
    </row>
    <row r="32" spans="2:8" ht="5.25" customHeight="1" x14ac:dyDescent="0.35">
      <c r="B32" s="6"/>
      <c r="C32" s="26"/>
      <c r="D32" s="27"/>
      <c r="E32" s="27"/>
      <c r="F32" s="27"/>
      <c r="G32" s="27"/>
    </row>
    <row r="33" spans="2:7" ht="16.5" customHeight="1" x14ac:dyDescent="0.35">
      <c r="B33" s="6" t="s">
        <v>9</v>
      </c>
      <c r="C33" s="29">
        <f>$C$10*(C25+C23)</f>
        <v>8800</v>
      </c>
      <c r="D33" s="29">
        <f>$C$10*(D25+D23)</f>
        <v>15500</v>
      </c>
      <c r="E33" s="29">
        <f>$C$10*(E25+E23)</f>
        <v>12300</v>
      </c>
      <c r="F33" s="29">
        <f>$C$10*(F25+F23)</f>
        <v>12300</v>
      </c>
      <c r="G33" s="29"/>
    </row>
    <row r="34" spans="2:7" ht="5.25" customHeight="1" x14ac:dyDescent="0.35">
      <c r="B34" s="6"/>
      <c r="C34" s="26"/>
      <c r="D34" s="27"/>
      <c r="E34" s="27"/>
      <c r="F34" s="27"/>
      <c r="G34" s="27"/>
    </row>
    <row r="35" spans="2:7" x14ac:dyDescent="0.35">
      <c r="B35" s="6" t="s">
        <v>10</v>
      </c>
      <c r="C35" s="30">
        <f>$C$10/C31</f>
        <v>8.6805555555555571</v>
      </c>
      <c r="D35" s="30">
        <f>$C$10/D31</f>
        <v>15.625</v>
      </c>
      <c r="E35" s="30">
        <f>$C$10/E31</f>
        <v>8.6805555555555571</v>
      </c>
      <c r="F35" s="30">
        <f>$C$10/F31</f>
        <v>8.6805555555555571</v>
      </c>
      <c r="G35" s="30"/>
    </row>
    <row r="36" spans="2:7" ht="4.5" customHeight="1" x14ac:dyDescent="0.35">
      <c r="B36" s="6"/>
      <c r="C36" s="26"/>
      <c r="D36" s="27"/>
      <c r="E36" s="27"/>
      <c r="F36" s="27"/>
      <c r="G36" s="27"/>
    </row>
    <row r="37" spans="2:7" ht="15" customHeight="1" x14ac:dyDescent="0.35">
      <c r="B37" s="6" t="s">
        <v>21</v>
      </c>
      <c r="C37" s="31">
        <f>C33+D33+E33+F33+G33</f>
        <v>48900</v>
      </c>
      <c r="D37" s="27"/>
      <c r="E37" s="27"/>
      <c r="F37" s="27"/>
      <c r="G37" s="27"/>
    </row>
    <row r="38" spans="2:7" ht="5.25" customHeight="1" x14ac:dyDescent="0.35">
      <c r="B38" s="6"/>
      <c r="C38" s="32"/>
      <c r="D38" s="27"/>
      <c r="E38" s="27"/>
      <c r="F38" s="27"/>
      <c r="G38" s="27"/>
    </row>
    <row r="39" spans="2:7" ht="15" customHeight="1" x14ac:dyDescent="0.35">
      <c r="B39" s="6" t="s">
        <v>22</v>
      </c>
      <c r="C39" s="33">
        <f>C37/$C$10</f>
        <v>97.8</v>
      </c>
      <c r="D39" s="27"/>
      <c r="E39" s="27"/>
      <c r="F39" s="27"/>
      <c r="G39" s="27"/>
    </row>
    <row r="40" spans="2:7" ht="6" customHeight="1" x14ac:dyDescent="0.35">
      <c r="B40" s="6"/>
      <c r="C40" s="32"/>
      <c r="D40" s="27"/>
      <c r="E40" s="27"/>
      <c r="F40" s="27"/>
      <c r="G40" s="27"/>
    </row>
    <row r="41" spans="2:7" ht="15" customHeight="1" x14ac:dyDescent="0.35">
      <c r="B41" s="6" t="s">
        <v>28</v>
      </c>
      <c r="C41" s="34">
        <f>SUM(C21:G21)*C10</f>
        <v>25500</v>
      </c>
      <c r="D41" s="27"/>
      <c r="E41" s="27"/>
      <c r="F41" s="27"/>
      <c r="G41" s="27"/>
    </row>
    <row r="42" spans="2:7" ht="6" customHeight="1" x14ac:dyDescent="0.35">
      <c r="B42" s="6"/>
      <c r="C42" s="32"/>
      <c r="D42" s="27"/>
      <c r="E42" s="27"/>
      <c r="F42" s="27"/>
      <c r="G42" s="27"/>
    </row>
    <row r="43" spans="2:7" ht="15" customHeight="1" x14ac:dyDescent="0.35">
      <c r="B43" s="6" t="s">
        <v>23</v>
      </c>
      <c r="C43" s="35">
        <f>C41/C10</f>
        <v>51</v>
      </c>
      <c r="D43" s="27"/>
      <c r="E43" s="27"/>
      <c r="F43" s="27"/>
      <c r="G43" s="27"/>
    </row>
    <row r="44" spans="2:7" ht="5.25" customHeight="1" x14ac:dyDescent="0.35">
      <c r="B44" s="6"/>
      <c r="C44" s="36"/>
      <c r="D44" s="27"/>
      <c r="E44" s="27"/>
      <c r="F44" s="27"/>
      <c r="G44" s="27"/>
    </row>
    <row r="45" spans="2:7" ht="15" customHeight="1" x14ac:dyDescent="0.35">
      <c r="B45" s="6" t="s">
        <v>29</v>
      </c>
      <c r="C45" s="37">
        <f>SUM(C35:G35)</f>
        <v>41.666666666666671</v>
      </c>
      <c r="D45" s="27"/>
      <c r="E45" s="27"/>
      <c r="F45" s="27"/>
      <c r="G45" s="27"/>
    </row>
    <row r="46" spans="2:7" ht="15" customHeight="1" thickBot="1" x14ac:dyDescent="0.4">
      <c r="B46" s="6"/>
      <c r="C46" s="38"/>
    </row>
    <row r="47" spans="2:7" ht="15.75" thickBot="1" x14ac:dyDescent="0.4">
      <c r="B47" s="39" t="s">
        <v>33</v>
      </c>
      <c r="C47" s="40"/>
    </row>
    <row r="48" spans="2:7" ht="14.25" customHeight="1" x14ac:dyDescent="0.35"/>
    <row r="49" spans="2:5" x14ac:dyDescent="0.35">
      <c r="C49" s="11" t="s">
        <v>6</v>
      </c>
      <c r="D49" s="11" t="s">
        <v>34</v>
      </c>
      <c r="E49" s="11" t="s">
        <v>8</v>
      </c>
    </row>
    <row r="50" spans="2:5" ht="5.25" customHeight="1" x14ac:dyDescent="0.35"/>
    <row r="51" spans="2:5" x14ac:dyDescent="0.35">
      <c r="B51" s="6" t="s">
        <v>13</v>
      </c>
      <c r="C51" s="12" t="s">
        <v>32</v>
      </c>
      <c r="D51" s="12" t="s">
        <v>48</v>
      </c>
      <c r="E51" s="12" t="s">
        <v>35</v>
      </c>
    </row>
    <row r="52" spans="2:5" ht="5.25" customHeight="1" thickBot="1" x14ac:dyDescent="0.4"/>
    <row r="53" spans="2:5" ht="15.75" thickBot="1" x14ac:dyDescent="0.4">
      <c r="B53" s="6" t="s">
        <v>5</v>
      </c>
      <c r="C53" s="13">
        <v>6</v>
      </c>
      <c r="D53" s="13">
        <v>24</v>
      </c>
      <c r="E53" s="13">
        <v>6</v>
      </c>
    </row>
    <row r="54" spans="2:5" ht="5.25" customHeight="1" thickBot="1" x14ac:dyDescent="0.4">
      <c r="B54" s="6"/>
      <c r="C54" s="14"/>
    </row>
    <row r="55" spans="2:5" ht="16.5" customHeight="1" thickBot="1" x14ac:dyDescent="0.4">
      <c r="B55" s="41" t="s">
        <v>47</v>
      </c>
      <c r="C55" s="15">
        <v>16</v>
      </c>
      <c r="D55" s="15">
        <v>6</v>
      </c>
      <c r="E55" s="15">
        <v>10</v>
      </c>
    </row>
    <row r="56" spans="2:5" ht="5.25" customHeight="1" thickBot="1" x14ac:dyDescent="0.4">
      <c r="B56" s="6"/>
      <c r="C56" s="16"/>
    </row>
    <row r="57" spans="2:5" ht="15.75" thickBot="1" x14ac:dyDescent="0.4">
      <c r="B57" s="6" t="s">
        <v>25</v>
      </c>
      <c r="C57" s="42">
        <v>5</v>
      </c>
      <c r="D57" s="17">
        <v>1</v>
      </c>
      <c r="E57" s="17">
        <v>12</v>
      </c>
    </row>
    <row r="58" spans="2:5" ht="5.25" customHeight="1" x14ac:dyDescent="0.35">
      <c r="B58" s="6"/>
      <c r="C58" s="16"/>
    </row>
    <row r="59" spans="2:5" x14ac:dyDescent="0.35">
      <c r="B59" s="6" t="s">
        <v>26</v>
      </c>
      <c r="C59" s="19">
        <f>C57*$C$9</f>
        <v>4</v>
      </c>
      <c r="D59" s="19">
        <f t="shared" ref="D59:E59" si="5">D57*$C$9</f>
        <v>0.8</v>
      </c>
      <c r="E59" s="19">
        <f t="shared" si="5"/>
        <v>9.6000000000000014</v>
      </c>
    </row>
    <row r="60" spans="2:5" ht="5.25" customHeight="1" thickBot="1" x14ac:dyDescent="0.4">
      <c r="B60" s="6"/>
      <c r="C60" s="16"/>
    </row>
    <row r="61" spans="2:5" ht="15.75" thickBot="1" x14ac:dyDescent="0.4">
      <c r="B61" s="6" t="s">
        <v>45</v>
      </c>
      <c r="C61" s="20">
        <v>6</v>
      </c>
      <c r="D61" s="20">
        <v>20</v>
      </c>
      <c r="E61" s="20">
        <v>15</v>
      </c>
    </row>
    <row r="62" spans="2:5" ht="5.25" customHeight="1" thickBot="1" x14ac:dyDescent="0.4">
      <c r="B62" s="6"/>
      <c r="C62" s="21"/>
    </row>
    <row r="63" spans="2:5" ht="15.75" thickBot="1" x14ac:dyDescent="0.4">
      <c r="B63" s="6" t="s">
        <v>0</v>
      </c>
      <c r="C63" s="22">
        <v>10</v>
      </c>
      <c r="D63" s="22">
        <v>10</v>
      </c>
      <c r="E63" s="22">
        <v>10</v>
      </c>
    </row>
    <row r="64" spans="2:5" ht="5.25" customHeight="1" x14ac:dyDescent="0.35">
      <c r="B64" s="6"/>
      <c r="C64" s="23"/>
    </row>
    <row r="65" spans="2:6" x14ac:dyDescent="0.35">
      <c r="B65" s="24" t="s">
        <v>11</v>
      </c>
      <c r="C65" s="25">
        <f>C53*C55*0.8/10</f>
        <v>7.6800000000000015</v>
      </c>
      <c r="D65" s="25">
        <f t="shared" ref="D65:E65" si="6">D53*D55*0.8/10</f>
        <v>11.52</v>
      </c>
      <c r="E65" s="25">
        <f t="shared" si="6"/>
        <v>4.8</v>
      </c>
      <c r="F65" s="27"/>
    </row>
    <row r="66" spans="2:6" ht="5.25" customHeight="1" x14ac:dyDescent="0.35">
      <c r="B66" s="6"/>
      <c r="C66" s="26"/>
      <c r="D66" s="27"/>
      <c r="E66" s="27"/>
      <c r="F66" s="27"/>
    </row>
    <row r="67" spans="2:6" x14ac:dyDescent="0.35">
      <c r="B67" s="24" t="s">
        <v>12</v>
      </c>
      <c r="C67" s="28">
        <f>C63*C65</f>
        <v>76.800000000000011</v>
      </c>
      <c r="D67" s="28">
        <f t="shared" ref="D67:E67" si="7">D63*D65</f>
        <v>115.19999999999999</v>
      </c>
      <c r="E67" s="28">
        <f t="shared" si="7"/>
        <v>48</v>
      </c>
      <c r="F67" s="27"/>
    </row>
    <row r="68" spans="2:6" ht="5.25" customHeight="1" x14ac:dyDescent="0.35">
      <c r="B68" s="6"/>
      <c r="C68" s="26"/>
      <c r="D68" s="27"/>
      <c r="E68" s="27"/>
      <c r="F68" s="27"/>
    </row>
    <row r="69" spans="2:6" x14ac:dyDescent="0.35">
      <c r="B69" s="6" t="s">
        <v>9</v>
      </c>
      <c r="C69" s="29">
        <f>$C$10*(C61+C59)</f>
        <v>5000</v>
      </c>
      <c r="D69" s="29">
        <f>$C$10*(D61+D59)</f>
        <v>10400</v>
      </c>
      <c r="E69" s="29">
        <f>$C$10*(E61+E59)</f>
        <v>12300</v>
      </c>
      <c r="F69" s="27"/>
    </row>
    <row r="70" spans="2:6" ht="5.25" customHeight="1" x14ac:dyDescent="0.35">
      <c r="B70" s="6"/>
      <c r="C70" s="26"/>
      <c r="D70" s="27"/>
      <c r="E70" s="27"/>
      <c r="F70" s="27"/>
    </row>
    <row r="71" spans="2:6" x14ac:dyDescent="0.35">
      <c r="B71" s="6" t="s">
        <v>10</v>
      </c>
      <c r="C71" s="30">
        <f>$C$10/C67</f>
        <v>6.5104166666666661</v>
      </c>
      <c r="D71" s="30">
        <f>$C$10/D67</f>
        <v>4.3402777777777786</v>
      </c>
      <c r="E71" s="30">
        <f>$C$10/E67</f>
        <v>10.416666666666666</v>
      </c>
      <c r="F71" s="27"/>
    </row>
    <row r="72" spans="2:6" ht="5.25" customHeight="1" x14ac:dyDescent="0.35">
      <c r="B72" s="6"/>
    </row>
    <row r="73" spans="2:6" ht="5.25" customHeight="1" x14ac:dyDescent="0.35">
      <c r="B73" s="6"/>
    </row>
    <row r="74" spans="2:6" ht="19.5" customHeight="1" x14ac:dyDescent="0.35">
      <c r="B74" s="6"/>
    </row>
    <row r="75" spans="2:6" ht="15.75" thickBot="1" x14ac:dyDescent="0.4">
      <c r="B75" s="6" t="s">
        <v>37</v>
      </c>
    </row>
    <row r="76" spans="2:6" ht="34.5" customHeight="1" thickBot="1" x14ac:dyDescent="0.4">
      <c r="B76" s="43"/>
      <c r="C76" s="45" t="s">
        <v>36</v>
      </c>
      <c r="D76" s="44" t="s">
        <v>38</v>
      </c>
      <c r="E76" s="46" t="s">
        <v>43</v>
      </c>
      <c r="F76" s="46" t="s">
        <v>46</v>
      </c>
    </row>
    <row r="77" spans="2:6" ht="15.75" thickBot="1" x14ac:dyDescent="0.4">
      <c r="B77" s="43" t="s">
        <v>21</v>
      </c>
      <c r="C77" s="58">
        <f>C69+D69+E69+F69+G69</f>
        <v>27700</v>
      </c>
      <c r="D77" s="59">
        <f>C37</f>
        <v>48900</v>
      </c>
      <c r="E77" s="60">
        <f>D77-C77</f>
        <v>21200</v>
      </c>
      <c r="F77" s="47">
        <f>E77/D77</f>
        <v>0.43353783231083842</v>
      </c>
    </row>
    <row r="78" spans="2:6" ht="5.25" customHeight="1" thickBot="1" x14ac:dyDescent="0.4">
      <c r="B78" s="43"/>
      <c r="C78" s="48"/>
      <c r="D78" s="49"/>
      <c r="E78" s="50"/>
      <c r="F78" s="47"/>
    </row>
    <row r="79" spans="2:6" ht="15.75" thickBot="1" x14ac:dyDescent="0.4">
      <c r="B79" s="43" t="s">
        <v>22</v>
      </c>
      <c r="C79" s="48">
        <f>C77/$C$10</f>
        <v>55.4</v>
      </c>
      <c r="D79" s="51">
        <f>C39</f>
        <v>97.8</v>
      </c>
      <c r="E79" s="48">
        <f t="shared" ref="E79:E85" si="8">D79-C79</f>
        <v>42.4</v>
      </c>
      <c r="F79" s="47">
        <f t="shared" ref="F79:F85" si="9">E79/D79</f>
        <v>0.43353783231083842</v>
      </c>
    </row>
    <row r="80" spans="2:6" ht="5.25" customHeight="1" thickBot="1" x14ac:dyDescent="0.4">
      <c r="B80" s="43"/>
      <c r="C80" s="48"/>
      <c r="D80" s="49"/>
      <c r="E80" s="50"/>
      <c r="F80" s="47"/>
    </row>
    <row r="81" spans="2:6" ht="15.75" thickBot="1" x14ac:dyDescent="0.4">
      <c r="B81" s="43" t="s">
        <v>28</v>
      </c>
      <c r="C81" s="52">
        <f>SUM(C57:G57)*$C$10</f>
        <v>9000</v>
      </c>
      <c r="D81" s="53">
        <f>C41</f>
        <v>25500</v>
      </c>
      <c r="E81" s="52">
        <f t="shared" si="8"/>
        <v>16500</v>
      </c>
      <c r="F81" s="47">
        <f t="shared" si="9"/>
        <v>0.6470588235294118</v>
      </c>
    </row>
    <row r="82" spans="2:6" ht="5.25" customHeight="1" thickBot="1" x14ac:dyDescent="0.4">
      <c r="B82" s="43"/>
      <c r="C82" s="48"/>
      <c r="D82" s="49"/>
      <c r="E82" s="50"/>
      <c r="F82" s="47"/>
    </row>
    <row r="83" spans="2:6" ht="15.75" thickBot="1" x14ac:dyDescent="0.4">
      <c r="B83" s="43" t="s">
        <v>23</v>
      </c>
      <c r="C83" s="54">
        <f>C81/$C$10</f>
        <v>18</v>
      </c>
      <c r="D83" s="55">
        <f>C43</f>
        <v>51</v>
      </c>
      <c r="E83" s="54">
        <f t="shared" si="8"/>
        <v>33</v>
      </c>
      <c r="F83" s="47">
        <f t="shared" si="9"/>
        <v>0.6470588235294118</v>
      </c>
    </row>
    <row r="84" spans="2:6" ht="5.25" customHeight="1" thickBot="1" x14ac:dyDescent="0.4">
      <c r="B84" s="43"/>
      <c r="C84" s="54"/>
      <c r="D84" s="49"/>
      <c r="E84" s="50"/>
      <c r="F84" s="47"/>
    </row>
    <row r="85" spans="2:6" ht="15.75" thickBot="1" x14ac:dyDescent="0.4">
      <c r="B85" s="43" t="s">
        <v>29</v>
      </c>
      <c r="C85" s="56">
        <f>SUM(C71:G71)</f>
        <v>21.267361111111111</v>
      </c>
      <c r="D85" s="57">
        <f>C45</f>
        <v>41.666666666666671</v>
      </c>
      <c r="E85" s="56">
        <f t="shared" si="8"/>
        <v>20.399305555555561</v>
      </c>
      <c r="F85" s="47">
        <f t="shared" si="9"/>
        <v>0.48958333333333343</v>
      </c>
    </row>
    <row r="87" spans="2:6" x14ac:dyDescent="0.35">
      <c r="B87" s="6"/>
    </row>
  </sheetData>
  <sheetProtection sheet="1" objects="1" scenarios="1"/>
  <mergeCells count="2">
    <mergeCell ref="C3:E3"/>
    <mergeCell ref="C4:E4"/>
  </mergeCells>
  <pageMargins left="0.28999999999999998" right="0.2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5</vt:i4>
      </vt:variant>
    </vt:vector>
  </HeadingPairs>
  <TitlesOfParts>
    <vt:vector size="6" baseType="lpstr">
      <vt:lpstr>Model DTS</vt:lpstr>
      <vt:lpstr>home</vt:lpstr>
      <vt:lpstr>porovnanie</vt:lpstr>
      <vt:lpstr>striptil</vt:lpstr>
      <vt:lpstr>sumar</vt:lpstr>
      <vt:lpstr>teraz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Jirko</cp:lastModifiedBy>
  <cp:lastPrinted>2018-02-13T10:46:12Z</cp:lastPrinted>
  <dcterms:created xsi:type="dcterms:W3CDTF">2016-07-15T06:22:40Z</dcterms:created>
  <dcterms:modified xsi:type="dcterms:W3CDTF">2020-09-28T07:40:21Z</dcterms:modified>
</cp:coreProperties>
</file>